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<sst xmlns="http://schemas.openxmlformats.org/spreadsheetml/2006/main" count="336" uniqueCount="208">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</sst>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4" zoomScale="73" zoomScaleNormal="6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183</v>
      </c>
      <c r="B1" s="142"/>
      <c r="C1" s="142"/>
      <c r="D1" s="142"/>
      <c r="E1" s="143"/>
    </row>
    <row r="2" spans="1:5" ht="14.25" customHeight="1" thickBot="1" x14ac:dyDescent="0.4">
      <c r="A2" s="1"/>
      <c r="B2" s="2"/>
      <c r="C2" s="2"/>
      <c r="D2" s="115" t="s">
        <v>184</v>
      </c>
      <c r="E2" s="114" t="s">
        <v>205</v>
      </c>
    </row>
    <row r="3" spans="1:5" ht="15" customHeight="1" x14ac:dyDescent="0.35">
      <c r="A3" s="144" t="s">
        <v>185</v>
      </c>
      <c r="B3" s="146" t="s">
        <v>206</v>
      </c>
      <c r="C3" s="148" t="str">
        <f>"Reporting Week: "&amp;WEEKNUM(E4,1)-1</f>
        <v>Reporting Week: 5</v>
      </c>
      <c r="D3" s="3" t="s">
        <v>0</v>
      </c>
      <c r="E3" s="4">
        <v>44226</v>
      </c>
    </row>
    <row r="4" spans="1:5" ht="15" thickBot="1" x14ac:dyDescent="0.4">
      <c r="A4" s="145"/>
      <c r="B4" s="147"/>
      <c r="C4" s="149"/>
      <c r="D4" s="5" t="s">
        <v>1</v>
      </c>
      <c r="E4" s="6">
        <f>E3+6</f>
        <v>44232</v>
      </c>
    </row>
    <row r="5" spans="1:5" ht="51" customHeight="1" thickBot="1" x14ac:dyDescent="0.4">
      <c r="A5" s="150" t="s">
        <v>133</v>
      </c>
      <c r="B5" s="151"/>
      <c r="C5" s="7"/>
      <c r="D5" s="8"/>
      <c r="E5" s="9"/>
    </row>
    <row r="6" spans="1:5" ht="15.75" customHeight="1" x14ac:dyDescent="0.35">
      <c r="A6" s="10" t="s">
        <v>2</v>
      </c>
      <c r="B6" s="11">
        <v>31.77</v>
      </c>
      <c r="C6" s="12"/>
      <c r="D6" s="12"/>
      <c r="E6" s="9"/>
    </row>
    <row r="7" spans="1:5" x14ac:dyDescent="0.35">
      <c r="A7" s="13" t="s">
        <v>3</v>
      </c>
      <c r="B7" s="14">
        <v>26.91</v>
      </c>
      <c r="C7" s="12"/>
      <c r="D7" s="12"/>
      <c r="E7" s="9"/>
    </row>
    <row r="8" spans="1:5" x14ac:dyDescent="0.35">
      <c r="A8" s="13" t="s">
        <v>4</v>
      </c>
      <c r="B8" s="14">
        <v>24.56</v>
      </c>
      <c r="C8" s="12"/>
      <c r="D8" s="12"/>
      <c r="E8" s="9"/>
    </row>
    <row r="9" spans="1:5" x14ac:dyDescent="0.35">
      <c r="A9" s="13" t="s">
        <v>5</v>
      </c>
      <c r="B9" s="14">
        <v>27.31</v>
      </c>
      <c r="C9" s="12"/>
      <c r="D9" s="12"/>
      <c r="E9" s="9"/>
    </row>
    <row r="10" spans="1:5" x14ac:dyDescent="0.35">
      <c r="A10" s="13" t="s">
        <v>6</v>
      </c>
      <c r="B10" s="14">
        <v>23.12</v>
      </c>
      <c r="C10" s="12"/>
      <c r="D10" s="12"/>
      <c r="E10" s="9"/>
    </row>
    <row r="11" spans="1:5" x14ac:dyDescent="0.35">
      <c r="A11" s="13" t="s">
        <v>7</v>
      </c>
      <c r="B11" s="14">
        <v>25.52</v>
      </c>
      <c r="C11" s="12"/>
      <c r="D11" s="12"/>
      <c r="E11" s="9"/>
    </row>
    <row r="12" spans="1:5" x14ac:dyDescent="0.35">
      <c r="A12" s="13" t="s">
        <v>8</v>
      </c>
      <c r="B12" s="14">
        <v>22.92</v>
      </c>
      <c r="C12" s="12"/>
      <c r="D12" s="12"/>
      <c r="E12" s="9"/>
    </row>
    <row r="13" spans="1:5" x14ac:dyDescent="0.35">
      <c r="A13" s="13" t="s">
        <v>9</v>
      </c>
      <c r="B13" s="14">
        <v>24.83</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181</v>
      </c>
      <c r="C16" s="18"/>
      <c r="D16" s="19"/>
    </row>
    <row r="17" spans="1:10" x14ac:dyDescent="0.35">
      <c r="A17" s="118" t="s">
        <v>186</v>
      </c>
      <c r="B17" s="135">
        <v>17.285820598006602</v>
      </c>
      <c r="C17" s="21"/>
      <c r="D17" s="21"/>
    </row>
    <row r="18" spans="1:10" x14ac:dyDescent="0.35">
      <c r="A18" s="22" t="s">
        <v>187</v>
      </c>
      <c r="B18" s="135">
        <v>15.5547573276568</v>
      </c>
      <c r="C18" s="21"/>
      <c r="D18" s="21"/>
    </row>
    <row r="19" spans="1:10" x14ac:dyDescent="0.35">
      <c r="A19" s="22" t="s">
        <v>188</v>
      </c>
      <c r="B19" s="135">
        <v>34.981638945578197</v>
      </c>
      <c r="C19" s="21"/>
      <c r="D19" s="21"/>
    </row>
    <row r="20" spans="1:10" x14ac:dyDescent="0.35">
      <c r="A20" s="22" t="s">
        <v>189</v>
      </c>
      <c r="B20" s="135">
        <v>34.745833578071498</v>
      </c>
      <c r="C20" s="21"/>
      <c r="D20" s="21"/>
    </row>
    <row r="21" spans="1:10" x14ac:dyDescent="0.35">
      <c r="A21" s="22" t="s">
        <v>190</v>
      </c>
      <c r="B21" s="135">
        <v>17.986350488145</v>
      </c>
      <c r="C21" s="21"/>
      <c r="D21" s="21"/>
    </row>
    <row r="22" spans="1:10" x14ac:dyDescent="0.35">
      <c r="A22" s="22" t="s">
        <v>191</v>
      </c>
      <c r="B22" s="135">
        <v>15.2073839352897</v>
      </c>
      <c r="C22" s="21"/>
      <c r="D22" s="21"/>
    </row>
    <row r="23" spans="1:10" x14ac:dyDescent="0.35">
      <c r="A23" s="22" t="s">
        <v>192</v>
      </c>
      <c r="B23" s="135">
        <v>25.178034755134298</v>
      </c>
      <c r="C23" s="21"/>
      <c r="D23" s="21"/>
    </row>
    <row r="24" spans="1:10" x14ac:dyDescent="0.35">
      <c r="A24" s="22" t="s">
        <v>193</v>
      </c>
      <c r="B24" s="135">
        <v>18.933560613397901</v>
      </c>
      <c r="C24" s="21"/>
      <c r="D24" s="21"/>
      <c r="I24" s="23"/>
      <c r="J24" s="23"/>
    </row>
    <row r="25" spans="1:10" x14ac:dyDescent="0.35">
      <c r="A25" s="22" t="s">
        <v>194</v>
      </c>
      <c r="B25" s="135">
        <v>18.172509331036501</v>
      </c>
      <c r="C25" s="21"/>
      <c r="D25" s="21"/>
      <c r="I25" s="20"/>
      <c r="J25" s="20"/>
    </row>
    <row r="26" spans="1:10" x14ac:dyDescent="0.35">
      <c r="A26" s="22" t="s">
        <v>195</v>
      </c>
      <c r="B26" s="135">
        <v>23.846719791064899</v>
      </c>
      <c r="C26" s="21"/>
      <c r="D26" s="21"/>
    </row>
    <row r="27" spans="1:10" x14ac:dyDescent="0.35">
      <c r="A27" s="22" t="s">
        <v>9</v>
      </c>
      <c r="B27" s="135">
        <v>18.982523712289201</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1045</v>
      </c>
      <c r="C30" s="25"/>
      <c r="D30" s="25"/>
    </row>
    <row r="31" spans="1:10" x14ac:dyDescent="0.35">
      <c r="A31" s="26" t="s">
        <v>11</v>
      </c>
      <c r="B31" s="27">
        <v>12526</v>
      </c>
      <c r="C31" s="25"/>
      <c r="D31" s="25"/>
    </row>
    <row r="32" spans="1:10" x14ac:dyDescent="0.35">
      <c r="A32" s="26" t="s">
        <v>12</v>
      </c>
      <c r="B32" s="27">
        <v>1598</v>
      </c>
      <c r="C32" s="25"/>
      <c r="D32" s="25"/>
    </row>
    <row r="33" spans="1:5" x14ac:dyDescent="0.35">
      <c r="A33" s="26" t="s">
        <v>2</v>
      </c>
      <c r="B33" s="27">
        <v>616</v>
      </c>
      <c r="C33" s="25"/>
      <c r="D33" s="25"/>
    </row>
    <row r="34" spans="1:5" x14ac:dyDescent="0.35">
      <c r="A34" s="26" t="s">
        <v>13</v>
      </c>
      <c r="B34" s="27">
        <v>422</v>
      </c>
      <c r="C34" s="25"/>
      <c r="D34" s="25"/>
    </row>
    <row r="35" spans="1:5" x14ac:dyDescent="0.35">
      <c r="A35" s="26" t="s">
        <v>14</v>
      </c>
      <c r="B35" s="27">
        <v>257</v>
      </c>
      <c r="C35" s="25"/>
      <c r="D35" s="25"/>
    </row>
    <row r="36" spans="1:5" x14ac:dyDescent="0.35">
      <c r="A36" s="26" t="s">
        <v>15</v>
      </c>
      <c r="B36" s="27">
        <v>6354</v>
      </c>
      <c r="C36" s="25"/>
      <c r="D36" s="25"/>
    </row>
    <row r="37" spans="1:5" x14ac:dyDescent="0.35">
      <c r="A37" s="26" t="s">
        <v>16</v>
      </c>
      <c r="B37" s="27">
        <v>978</v>
      </c>
      <c r="C37" s="25"/>
      <c r="D37" s="25"/>
    </row>
    <row r="38" spans="1:5" x14ac:dyDescent="0.35">
      <c r="A38" s="26" t="s">
        <v>17</v>
      </c>
      <c r="B38" s="27">
        <f>SUM(B30:B37)</f>
        <v>23796</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20.5</v>
      </c>
      <c r="C41" s="21"/>
      <c r="D41" s="21"/>
    </row>
    <row r="42" spans="1:5" x14ac:dyDescent="0.35">
      <c r="A42" s="26" t="s">
        <v>4</v>
      </c>
      <c r="B42" s="134" t="s">
        <v>207</v>
      </c>
      <c r="C42" s="21"/>
      <c r="D42" s="21"/>
    </row>
    <row r="43" spans="1:5" x14ac:dyDescent="0.35">
      <c r="A43" s="26" t="s">
        <v>5</v>
      </c>
      <c r="B43" s="134" t="s">
        <v>207</v>
      </c>
      <c r="C43" s="21"/>
      <c r="D43" s="21"/>
    </row>
    <row r="44" spans="1:5" x14ac:dyDescent="0.35">
      <c r="A44" s="26" t="s">
        <v>171</v>
      </c>
      <c r="B44" s="134" t="s">
        <v>207</v>
      </c>
      <c r="C44" s="21"/>
      <c r="D44" s="21"/>
    </row>
    <row r="45" spans="1:5" x14ac:dyDescent="0.35">
      <c r="A45" s="26" t="s">
        <v>7</v>
      </c>
      <c r="B45" s="28">
        <v>8.5</v>
      </c>
      <c r="C45" s="21"/>
      <c r="D45" s="21"/>
    </row>
    <row r="46" spans="1:5" x14ac:dyDescent="0.35">
      <c r="A46" s="26" t="s">
        <v>24</v>
      </c>
      <c r="B46" s="28">
        <v>22.8</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40" t="s">
        <v>16</v>
      </c>
      <c r="E50" s="155"/>
    </row>
    <row r="51" spans="1:5" x14ac:dyDescent="0.35">
      <c r="A51" s="10" t="s">
        <v>2</v>
      </c>
      <c r="B51" s="30">
        <v>0</v>
      </c>
      <c r="C51" s="30">
        <v>0</v>
      </c>
      <c r="D51" s="30">
        <f t="shared" ref="D51:D59" si="0">E51-B51-C51</f>
        <v>1</v>
      </c>
      <c r="E51" s="31">
        <v>1</v>
      </c>
    </row>
    <row r="52" spans="1:5" x14ac:dyDescent="0.35">
      <c r="A52" s="13" t="s">
        <v>3</v>
      </c>
      <c r="B52" s="32">
        <v>1</v>
      </c>
      <c r="C52" s="32">
        <v>0</v>
      </c>
      <c r="D52" s="30">
        <f t="shared" si="0"/>
        <v>3</v>
      </c>
      <c r="E52" s="31">
        <v>4</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1</v>
      </c>
      <c r="E56" s="31">
        <v>1</v>
      </c>
    </row>
    <row r="57" spans="1:5" x14ac:dyDescent="0.35">
      <c r="A57" s="13" t="s">
        <v>29</v>
      </c>
      <c r="B57" s="32">
        <v>0</v>
      </c>
      <c r="C57" s="32">
        <v>0</v>
      </c>
      <c r="D57" s="30">
        <f t="shared" si="0"/>
        <v>1</v>
      </c>
      <c r="E57" s="31">
        <v>1</v>
      </c>
    </row>
    <row r="58" spans="1:5" x14ac:dyDescent="0.35">
      <c r="A58" s="13" t="s">
        <v>8</v>
      </c>
      <c r="B58" s="32">
        <v>1</v>
      </c>
      <c r="C58" s="32">
        <v>1</v>
      </c>
      <c r="D58" s="30">
        <f t="shared" si="0"/>
        <v>3</v>
      </c>
      <c r="E58" s="31">
        <v>5</v>
      </c>
    </row>
    <row r="59" spans="1:5" x14ac:dyDescent="0.35">
      <c r="A59" s="13" t="s">
        <v>17</v>
      </c>
      <c r="B59" s="33">
        <v>2</v>
      </c>
      <c r="C59" s="33">
        <v>1</v>
      </c>
      <c r="D59" s="30">
        <f t="shared" si="0"/>
        <v>9</v>
      </c>
      <c r="E59" s="33">
        <v>12</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2">
        <v>20</v>
      </c>
      <c r="C63" s="132">
        <v>7</v>
      </c>
    </row>
    <row r="64" spans="1:5" x14ac:dyDescent="0.35">
      <c r="A64" s="26" t="s">
        <v>19</v>
      </c>
      <c r="B64" s="132">
        <v>189</v>
      </c>
      <c r="C64" s="132">
        <v>40</v>
      </c>
    </row>
    <row r="65" spans="1:3" x14ac:dyDescent="0.35">
      <c r="A65" s="26" t="s">
        <v>20</v>
      </c>
      <c r="B65" s="133">
        <v>8</v>
      </c>
      <c r="C65" s="133">
        <v>1</v>
      </c>
    </row>
    <row r="66" spans="1:3" x14ac:dyDescent="0.35">
      <c r="A66" s="26" t="s">
        <v>22</v>
      </c>
      <c r="B66" s="133">
        <v>1</v>
      </c>
      <c r="C66" s="133">
        <v>1</v>
      </c>
    </row>
    <row r="67" spans="1:3" x14ac:dyDescent="0.35">
      <c r="A67" s="26" t="s">
        <v>21</v>
      </c>
      <c r="B67" s="132">
        <v>6</v>
      </c>
      <c r="C67" s="133" t="s">
        <v>207</v>
      </c>
    </row>
    <row r="68" spans="1:3" x14ac:dyDescent="0.35">
      <c r="A68" s="26" t="s">
        <v>23</v>
      </c>
      <c r="B68" s="132">
        <v>20</v>
      </c>
      <c r="C68" s="132">
        <v>9</v>
      </c>
    </row>
    <row r="69" spans="1:3" x14ac:dyDescent="0.35">
      <c r="A69" s="26" t="s">
        <v>32</v>
      </c>
      <c r="B69" s="132">
        <v>20</v>
      </c>
      <c r="C69" s="132">
        <v>29</v>
      </c>
    </row>
    <row r="70" spans="1:3" ht="60.75" customHeight="1" x14ac:dyDescent="0.35">
      <c r="A70" s="13" t="s">
        <v>182</v>
      </c>
      <c r="B70" s="132">
        <v>5</v>
      </c>
      <c r="C70" s="133">
        <v>12</v>
      </c>
    </row>
    <row r="71" spans="1:3" x14ac:dyDescent="0.35">
      <c r="A71" s="26" t="s">
        <v>33</v>
      </c>
      <c r="B71" s="132">
        <v>311</v>
      </c>
      <c r="C71" s="132">
        <v>518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8" zoomScale="70" zoomScaleNormal="70" workbookViewId="0">
      <selection activeCell="B72" sqref="B72"/>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5</v>
      </c>
      <c r="D3" s="35" t="s">
        <v>0</v>
      </c>
      <c r="E3" s="4">
        <f>'Rail Service (Item Nos. 1-6)'!E3</f>
        <v>44226</v>
      </c>
      <c r="F3" s="16"/>
      <c r="G3" s="18"/>
      <c r="H3" s="18"/>
      <c r="I3" s="16"/>
      <c r="J3" s="9"/>
      <c r="K3" s="36"/>
    </row>
    <row r="4" spans="1:11" ht="15" thickBot="1" x14ac:dyDescent="0.4">
      <c r="A4" s="145"/>
      <c r="B4" s="171"/>
      <c r="C4" s="171"/>
      <c r="D4" s="37" t="s">
        <v>1</v>
      </c>
      <c r="E4" s="6">
        <f>E3+6</f>
        <v>44232</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112</v>
      </c>
      <c r="C18" s="39">
        <v>0</v>
      </c>
      <c r="D18" s="39">
        <v>112</v>
      </c>
    </row>
    <row r="19" spans="1:4" x14ac:dyDescent="0.35">
      <c r="A19" s="41" t="s">
        <v>49</v>
      </c>
      <c r="B19" s="39">
        <v>1</v>
      </c>
      <c r="C19" s="39">
        <v>0</v>
      </c>
      <c r="D19" s="39">
        <v>1</v>
      </c>
    </row>
    <row r="20" spans="1:4" x14ac:dyDescent="0.35">
      <c r="A20" s="41" t="s">
        <v>50</v>
      </c>
      <c r="B20" s="39">
        <v>16</v>
      </c>
      <c r="C20" s="39">
        <v>0</v>
      </c>
      <c r="D20" s="39">
        <v>16</v>
      </c>
    </row>
    <row r="21" spans="1:4" x14ac:dyDescent="0.35">
      <c r="A21" s="41" t="s">
        <v>51</v>
      </c>
      <c r="B21" s="39">
        <v>0</v>
      </c>
      <c r="C21" s="39">
        <v>0</v>
      </c>
      <c r="D21" s="39">
        <v>0</v>
      </c>
    </row>
    <row r="22" spans="1:4" x14ac:dyDescent="0.35">
      <c r="A22" s="41" t="s">
        <v>52</v>
      </c>
      <c r="B22" s="39">
        <v>22</v>
      </c>
      <c r="C22" s="39">
        <v>0</v>
      </c>
      <c r="D22" s="39">
        <v>22</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1162</v>
      </c>
      <c r="C29" s="39">
        <v>870</v>
      </c>
      <c r="D29" s="39">
        <v>292</v>
      </c>
    </row>
    <row r="30" spans="1:4" x14ac:dyDescent="0.35">
      <c r="A30" s="41" t="s">
        <v>60</v>
      </c>
      <c r="B30" s="39">
        <v>16</v>
      </c>
      <c r="C30" s="39">
        <v>0</v>
      </c>
      <c r="D30" s="39">
        <v>16</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733</v>
      </c>
      <c r="C34" s="39">
        <v>526</v>
      </c>
      <c r="D34" s="39">
        <v>207</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7</v>
      </c>
      <c r="C40" s="39">
        <v>0</v>
      </c>
      <c r="D40" s="39">
        <v>7</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7</v>
      </c>
      <c r="C52" s="39">
        <v>0</v>
      </c>
      <c r="D52" s="39">
        <v>7</v>
      </c>
    </row>
    <row r="53" spans="1:19" x14ac:dyDescent="0.35">
      <c r="A53" s="41" t="s">
        <v>83</v>
      </c>
      <c r="B53" s="39">
        <v>0</v>
      </c>
      <c r="C53" s="39">
        <v>0</v>
      </c>
      <c r="D53" s="39">
        <v>0</v>
      </c>
    </row>
    <row r="54" spans="1:19" x14ac:dyDescent="0.35">
      <c r="A54" s="41" t="s">
        <v>84</v>
      </c>
      <c r="B54" s="39">
        <v>135</v>
      </c>
      <c r="C54" s="39">
        <v>110</v>
      </c>
      <c r="D54" s="39">
        <v>25</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2213</v>
      </c>
      <c r="C57" s="39">
        <f>SUM(C9:C56)</f>
        <v>1506</v>
      </c>
      <c r="D57" s="39">
        <f>SUM(D9:D56)</f>
        <v>707</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2" zoomScale="70" zoomScaleNormal="70" workbookViewId="0">
      <selection activeCell="B72" sqref="B7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5</v>
      </c>
      <c r="D3" s="4">
        <f>'Rail Service (Item Nos. 1-6)'!E3</f>
        <v>44226</v>
      </c>
      <c r="F3" s="18"/>
      <c r="G3" s="18"/>
      <c r="H3" s="16"/>
      <c r="I3" s="9"/>
      <c r="J3" s="36"/>
    </row>
    <row r="4" spans="1:10" ht="15" thickBot="1" x14ac:dyDescent="0.4">
      <c r="A4" s="145"/>
      <c r="B4" s="147"/>
      <c r="C4" s="149"/>
      <c r="D4" s="6">
        <f>'Rail Service (Item Nos. 1-6)'!E4</f>
        <v>44232</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45</v>
      </c>
      <c r="C19" s="58">
        <v>135</v>
      </c>
      <c r="D19" s="58">
        <v>50</v>
      </c>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195</v>
      </c>
      <c r="C30" s="58">
        <v>1332</v>
      </c>
      <c r="D30" s="58">
        <v>190</v>
      </c>
      <c r="E30" s="58">
        <v>798</v>
      </c>
    </row>
    <row r="31" spans="1:5" x14ac:dyDescent="0.35">
      <c r="A31" s="59" t="s">
        <v>60</v>
      </c>
      <c r="B31" s="58"/>
      <c r="C31" s="58"/>
      <c r="D31" s="58"/>
      <c r="E31" s="58">
        <v>25</v>
      </c>
    </row>
    <row r="32" spans="1:5" x14ac:dyDescent="0.35">
      <c r="A32" s="59" t="s">
        <v>61</v>
      </c>
      <c r="B32" s="58"/>
      <c r="C32" s="58"/>
      <c r="D32" s="58"/>
      <c r="E32" s="58"/>
    </row>
    <row r="33" spans="1:7" x14ac:dyDescent="0.35">
      <c r="A33" s="59" t="s">
        <v>62</v>
      </c>
      <c r="B33" s="58">
        <v>50</v>
      </c>
      <c r="C33" s="58">
        <v>108</v>
      </c>
      <c r="D33" s="58">
        <v>110</v>
      </c>
      <c r="E33" s="58"/>
    </row>
    <row r="34" spans="1:7" x14ac:dyDescent="0.35">
      <c r="A34" s="59" t="s">
        <v>63</v>
      </c>
      <c r="B34" s="58"/>
      <c r="C34" s="58"/>
      <c r="D34" s="58"/>
      <c r="E34" s="58"/>
    </row>
    <row r="35" spans="1:7" x14ac:dyDescent="0.35">
      <c r="A35" s="59" t="s">
        <v>64</v>
      </c>
      <c r="B35" s="58">
        <v>362</v>
      </c>
      <c r="C35" s="58">
        <v>836</v>
      </c>
      <c r="D35" s="58">
        <v>437</v>
      </c>
      <c r="E35" s="58">
        <v>688</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15</v>
      </c>
      <c r="C55" s="58">
        <v>380</v>
      </c>
      <c r="D55" s="58">
        <v>15</v>
      </c>
      <c r="E55" s="58">
        <v>75</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667</v>
      </c>
      <c r="C58" s="60">
        <f>SUM(C10:C57)</f>
        <v>2791</v>
      </c>
      <c r="D58" s="60">
        <f>SUM(D10:D57)</f>
        <v>802</v>
      </c>
      <c r="E58" s="60">
        <f>SUM(E10:E57)</f>
        <v>1586</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0" zoomScale="70" zoomScaleNormal="70" workbookViewId="0">
      <selection activeCell="B72" sqref="B7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5</v>
      </c>
      <c r="D3" s="64" t="s">
        <v>0</v>
      </c>
      <c r="E3" s="4">
        <f>'Rail Service (Item Nos. 1-6)'!E3</f>
        <v>44226</v>
      </c>
      <c r="F3" s="16"/>
      <c r="G3" s="9"/>
      <c r="H3" s="36"/>
    </row>
    <row r="4" spans="1:8" ht="15" thickBot="1" x14ac:dyDescent="0.4">
      <c r="A4" s="145"/>
      <c r="B4" s="181"/>
      <c r="C4" s="182"/>
      <c r="D4" s="65" t="s">
        <v>1</v>
      </c>
      <c r="E4" s="6">
        <f>E3+6</f>
        <v>44232</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1.9</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0" zoomScale="70" zoomScaleNormal="70" workbookViewId="0">
      <selection activeCell="B72" sqref="B72"/>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5</v>
      </c>
      <c r="D3" s="78" t="s">
        <v>0</v>
      </c>
      <c r="E3" s="4">
        <f>'Rail Service (Item Nos. 1-6)'!E3</f>
        <v>44226</v>
      </c>
      <c r="F3" s="16"/>
      <c r="G3" s="16"/>
      <c r="H3" s="9"/>
      <c r="I3" s="36"/>
    </row>
    <row r="4" spans="1:14" customFormat="1" ht="15" thickBot="1" x14ac:dyDescent="0.4">
      <c r="A4" s="145"/>
      <c r="B4" s="147"/>
      <c r="C4" s="149"/>
      <c r="D4" s="65" t="s">
        <v>1</v>
      </c>
      <c r="E4" s="6">
        <f>E3+6</f>
        <v>44232</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8">
        <v>969</v>
      </c>
      <c r="E9" s="138">
        <v>698</v>
      </c>
    </row>
    <row r="10" spans="1:14" x14ac:dyDescent="0.25">
      <c r="A10" s="84" t="s">
        <v>197</v>
      </c>
      <c r="B10" s="84" t="s">
        <v>20</v>
      </c>
      <c r="C10" s="84" t="s">
        <v>150</v>
      </c>
      <c r="D10" s="136">
        <v>100</v>
      </c>
      <c r="E10" s="137">
        <v>744</v>
      </c>
    </row>
    <row r="11" spans="1:14" x14ac:dyDescent="0.25">
      <c r="A11" s="84" t="s">
        <v>197</v>
      </c>
      <c r="B11" s="84" t="s">
        <v>105</v>
      </c>
      <c r="C11" s="83" t="s">
        <v>110</v>
      </c>
      <c r="D11" s="136" t="s">
        <v>207</v>
      </c>
      <c r="E11" s="136">
        <v>6</v>
      </c>
    </row>
    <row r="12" spans="1:14" x14ac:dyDescent="0.25">
      <c r="A12" s="84" t="s">
        <v>197</v>
      </c>
      <c r="B12" s="84" t="s">
        <v>107</v>
      </c>
      <c r="C12" s="84" t="s">
        <v>151</v>
      </c>
      <c r="D12" s="137">
        <v>994</v>
      </c>
      <c r="E12" s="137">
        <v>21</v>
      </c>
    </row>
    <row r="13" spans="1:14" x14ac:dyDescent="0.25">
      <c r="A13" s="84" t="s">
        <v>197</v>
      </c>
      <c r="B13" s="84" t="s">
        <v>141</v>
      </c>
      <c r="C13" s="83" t="s">
        <v>152</v>
      </c>
      <c r="D13" s="137">
        <v>7</v>
      </c>
      <c r="E13" s="137">
        <v>48</v>
      </c>
    </row>
    <row r="14" spans="1:14" x14ac:dyDescent="0.25">
      <c r="A14" s="84" t="s">
        <v>197</v>
      </c>
      <c r="B14" s="84" t="s">
        <v>142</v>
      </c>
      <c r="C14" s="84" t="s">
        <v>153</v>
      </c>
      <c r="D14" s="137">
        <v>181</v>
      </c>
      <c r="E14" s="137">
        <v>134</v>
      </c>
    </row>
    <row r="15" spans="1:14" x14ac:dyDescent="0.25">
      <c r="A15" s="84" t="s">
        <v>197</v>
      </c>
      <c r="B15" s="84" t="s">
        <v>100</v>
      </c>
      <c r="C15" s="83" t="s">
        <v>154</v>
      </c>
      <c r="D15" s="139">
        <v>596</v>
      </c>
      <c r="E15" s="139">
        <v>124</v>
      </c>
    </row>
    <row r="16" spans="1:14" x14ac:dyDescent="0.25">
      <c r="A16" s="84" t="s">
        <v>197</v>
      </c>
      <c r="B16" s="84" t="s">
        <v>19</v>
      </c>
      <c r="C16" s="84" t="s">
        <v>155</v>
      </c>
      <c r="D16" s="137">
        <v>1665</v>
      </c>
      <c r="E16" s="137">
        <v>126</v>
      </c>
    </row>
    <row r="17" spans="1:17" x14ac:dyDescent="0.25">
      <c r="A17" s="84" t="s">
        <v>197</v>
      </c>
      <c r="B17" s="84" t="s">
        <v>106</v>
      </c>
      <c r="C17" s="83" t="s">
        <v>156</v>
      </c>
      <c r="D17" s="137">
        <v>67</v>
      </c>
      <c r="E17" s="137">
        <v>39</v>
      </c>
    </row>
    <row r="18" spans="1:17" x14ac:dyDescent="0.25">
      <c r="A18" s="84" t="s">
        <v>197</v>
      </c>
      <c r="B18" s="84" t="s">
        <v>103</v>
      </c>
      <c r="C18" s="84" t="s">
        <v>157</v>
      </c>
      <c r="D18" s="137">
        <v>11</v>
      </c>
      <c r="E18" s="137">
        <v>73</v>
      </c>
    </row>
    <row r="19" spans="1:17" x14ac:dyDescent="0.25">
      <c r="A19" s="84" t="s">
        <v>197</v>
      </c>
      <c r="B19" s="84" t="s">
        <v>104</v>
      </c>
      <c r="C19" s="83" t="s">
        <v>158</v>
      </c>
      <c r="D19" s="136" t="s">
        <v>207</v>
      </c>
      <c r="E19" s="137">
        <v>37</v>
      </c>
    </row>
    <row r="20" spans="1:17" x14ac:dyDescent="0.25">
      <c r="A20" s="84" t="s">
        <v>197</v>
      </c>
      <c r="B20" s="84" t="s">
        <v>143</v>
      </c>
      <c r="C20" s="84" t="s">
        <v>159</v>
      </c>
      <c r="D20" s="136">
        <v>112</v>
      </c>
      <c r="E20" s="137">
        <v>149</v>
      </c>
    </row>
    <row r="21" spans="1:17" x14ac:dyDescent="0.25">
      <c r="A21" s="84" t="s">
        <v>197</v>
      </c>
      <c r="B21" s="84" t="s">
        <v>144</v>
      </c>
      <c r="C21" s="83" t="s">
        <v>160</v>
      </c>
      <c r="D21" s="137">
        <v>68</v>
      </c>
      <c r="E21" s="137">
        <v>233</v>
      </c>
    </row>
    <row r="22" spans="1:17" x14ac:dyDescent="0.25">
      <c r="A22" s="84" t="s">
        <v>197</v>
      </c>
      <c r="B22" s="84" t="s">
        <v>145</v>
      </c>
      <c r="C22" s="84" t="s">
        <v>161</v>
      </c>
      <c r="D22" s="137">
        <v>6</v>
      </c>
      <c r="E22" s="137">
        <v>15</v>
      </c>
    </row>
    <row r="23" spans="1:17" x14ac:dyDescent="0.25">
      <c r="A23" s="84" t="s">
        <v>197</v>
      </c>
      <c r="B23" s="84" t="s">
        <v>146</v>
      </c>
      <c r="C23" s="83" t="s">
        <v>162</v>
      </c>
      <c r="D23" s="137">
        <v>270</v>
      </c>
      <c r="E23" s="137">
        <v>178</v>
      </c>
    </row>
    <row r="24" spans="1:17" x14ac:dyDescent="0.25">
      <c r="A24" s="84" t="s">
        <v>197</v>
      </c>
      <c r="B24" s="84" t="s">
        <v>102</v>
      </c>
      <c r="C24" s="84" t="s">
        <v>163</v>
      </c>
      <c r="D24" s="136" t="s">
        <v>207</v>
      </c>
      <c r="E24" s="137">
        <v>20</v>
      </c>
    </row>
    <row r="25" spans="1:17" x14ac:dyDescent="0.25">
      <c r="A25" s="84" t="s">
        <v>197</v>
      </c>
      <c r="B25" s="84" t="s">
        <v>147</v>
      </c>
      <c r="C25" s="83" t="s">
        <v>164</v>
      </c>
      <c r="D25" s="137">
        <v>15</v>
      </c>
      <c r="E25" s="137">
        <v>127</v>
      </c>
    </row>
    <row r="26" spans="1:17" x14ac:dyDescent="0.25">
      <c r="A26" s="84" t="s">
        <v>197</v>
      </c>
      <c r="B26" s="84" t="s">
        <v>108</v>
      </c>
      <c r="C26" s="84" t="s">
        <v>165</v>
      </c>
      <c r="D26" s="137">
        <v>63</v>
      </c>
      <c r="E26" s="137">
        <v>191</v>
      </c>
    </row>
    <row r="27" spans="1:17" x14ac:dyDescent="0.25">
      <c r="A27" s="84" t="s">
        <v>197</v>
      </c>
      <c r="B27" s="84" t="s">
        <v>148</v>
      </c>
      <c r="C27" s="83" t="s">
        <v>166</v>
      </c>
      <c r="D27" s="137">
        <v>46</v>
      </c>
      <c r="E27" s="136">
        <v>2</v>
      </c>
    </row>
    <row r="28" spans="1:17" x14ac:dyDescent="0.25">
      <c r="A28" s="84" t="s">
        <v>197</v>
      </c>
      <c r="B28" s="84" t="s">
        <v>33</v>
      </c>
      <c r="C28" s="84" t="s">
        <v>112</v>
      </c>
      <c r="D28" s="137">
        <v>74</v>
      </c>
      <c r="E28" s="137">
        <v>124</v>
      </c>
    </row>
    <row r="29" spans="1:17" x14ac:dyDescent="0.25">
      <c r="A29" s="84" t="s">
        <v>197</v>
      </c>
      <c r="B29" s="84" t="s">
        <v>109</v>
      </c>
      <c r="C29" s="84" t="s">
        <v>167</v>
      </c>
      <c r="D29" s="139">
        <v>2418</v>
      </c>
      <c r="E29" s="139">
        <v>124</v>
      </c>
    </row>
    <row r="30" spans="1:17" ht="14.5" x14ac:dyDescent="0.25">
      <c r="A30" s="84" t="s">
        <v>197</v>
      </c>
      <c r="B30" s="84" t="s">
        <v>111</v>
      </c>
      <c r="C30" s="84" t="s">
        <v>168</v>
      </c>
      <c r="D30" s="131" t="s">
        <v>207</v>
      </c>
      <c r="E30" s="131" t="s">
        <v>207</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81</v>
      </c>
      <c r="E35" s="83">
        <v>122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4" zoomScale="70" zoomScaleNormal="70" workbookViewId="0">
      <selection activeCell="B72" sqref="B72"/>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183</v>
      </c>
      <c r="B1" s="197"/>
      <c r="C1" s="197"/>
      <c r="D1" s="197"/>
      <c r="E1" s="198"/>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9" t="s">
        <v>185</v>
      </c>
      <c r="B3" s="201" t="s">
        <v>204</v>
      </c>
      <c r="C3" s="203" t="str">
        <f>'Rail Service (Item Nos. 1-6)'!C3:C4</f>
        <v>Reporting Week: 5</v>
      </c>
      <c r="D3" s="92" t="s">
        <v>0</v>
      </c>
      <c r="E3" s="126">
        <f>'Rail Service (Item Nos. 1-6)'!E3</f>
        <v>44226</v>
      </c>
      <c r="F3" s="195"/>
      <c r="G3" s="195"/>
      <c r="H3" s="189"/>
      <c r="I3" s="189"/>
      <c r="J3" s="93"/>
      <c r="K3" s="94"/>
      <c r="L3" s="95"/>
    </row>
    <row r="4" spans="1:12" ht="15" thickBot="1" x14ac:dyDescent="0.4">
      <c r="A4" s="200"/>
      <c r="B4" s="202"/>
      <c r="C4" s="204"/>
      <c r="D4" s="96" t="s">
        <v>1</v>
      </c>
      <c r="E4" s="127">
        <f>E3+6</f>
        <v>44232</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1355</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14</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3</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2022-01-11T22:50:28Z</cp:lastPrinted>
  <dcterms:created xsi:type="dcterms:W3CDTF">2016-12-06T20:27:51Z</dcterms:created>
  <dcterms:modified xsi:type="dcterms:W3CDTF">2022-02-08T20:50:58Z</dcterms:modified>
</cp:coreProperties>
</file>